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_FilterDatabase" localSheetId="0" hidden="1">Доходы!$A$3:$F$3</definedName>
    <definedName name="_xlnm.Print_Titles" localSheetId="0">Доходы!$3:$4</definedName>
    <definedName name="_xlnm.Print_Area" localSheetId="0">Доходы!$A$1:$D$110</definedName>
  </definedNames>
  <calcPr calcId="125725"/>
</workbook>
</file>

<file path=xl/calcChain.xml><?xml version="1.0" encoding="utf-8"?>
<calcChain xmlns="http://schemas.openxmlformats.org/spreadsheetml/2006/main">
  <c r="D70" i="2"/>
  <c r="D63" l="1"/>
  <c r="D68"/>
  <c r="D95" l="1"/>
  <c r="D56"/>
  <c r="D21"/>
  <c r="D11"/>
  <c r="D107"/>
  <c r="D61" l="1"/>
  <c r="D106" l="1"/>
  <c r="D105" s="1"/>
  <c r="D102"/>
  <c r="D101" s="1"/>
  <c r="D99"/>
  <c r="D97"/>
  <c r="D85"/>
  <c r="D83"/>
  <c r="D69"/>
  <c r="D67"/>
  <c r="D65"/>
  <c r="D58"/>
  <c r="D54"/>
  <c r="D45"/>
  <c r="D42"/>
  <c r="D39"/>
  <c r="D36"/>
  <c r="D29"/>
  <c r="D27" s="1"/>
  <c r="D24"/>
  <c r="D17"/>
  <c r="D10"/>
  <c r="D8"/>
  <c r="D60" l="1"/>
  <c r="D53"/>
  <c r="D7"/>
  <c r="D82"/>
  <c r="D52" l="1"/>
  <c r="D51" s="1"/>
  <c r="D5" l="1"/>
</calcChain>
</file>

<file path=xl/sharedStrings.xml><?xml version="1.0" encoding="utf-8"?>
<sst xmlns="http://schemas.openxmlformats.org/spreadsheetml/2006/main" count="213" uniqueCount="191">
  <si>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</si>
  <si>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</si>
  <si>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</si>
  <si>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</si>
  <si>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</si>
  <si>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</si>
  <si>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</si>
  <si>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</si>
  <si>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</si>
  <si>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</si>
  <si>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</si>
  <si>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</si>
  <si>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</si>
  <si>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</si>
  <si>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</si>
  <si>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</si>
  <si>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</si>
  <si>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</si>
  <si>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</si>
  <si>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</si>
  <si>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</si>
  <si>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</si>
  <si>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</si>
  <si>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</si>
  <si>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</si>
  <si>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</si>
  <si>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</si>
  <si>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</si>
  <si>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</si>
  <si>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</si>
  <si>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</si>
  <si>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</si>
  <si>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</si>
  <si>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</si>
  <si>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</si>
  <si>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</si>
  <si>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</si>
  <si>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</si>
  <si>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</si>
  <si>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</si>
  <si>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</si>
  <si>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</si>
  <si>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</si>
  <si>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</si>
  <si>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</si>
  <si>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</si>
  <si>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</si>
  <si>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</si>
  <si>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</si>
  <si>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</si>
  <si>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</si>
  <si>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</si>
  <si>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</si>
  <si>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</si>
  <si>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</si>
  <si>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</si>
  <si>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</si>
  <si>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</si>
  <si>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</si>
  <si>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</si>
  <si>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</si>
  <si>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</si>
  <si>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</si>
  <si>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</si>
  <si>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</si>
  <si>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</si>
  <si>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</si>
  <si>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</si>
  <si>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</si>
  <si>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</si>
  <si>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</si>
  <si>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</si>
  <si>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</si>
  <si>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</si>
  <si>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</si>
  <si>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</si>
  <si>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</si>
  <si>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</si>
  <si>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</si>
  <si>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</si>
  <si>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</si>
  <si>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</si>
  <si>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</si>
  <si>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</si>
  <si>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</si>
  <si>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</si>
  <si>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</si>
  <si>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</si>
  <si>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</si>
  <si>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</si>
  <si>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</si>
  <si>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</si>
  <si>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</si>
  <si>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</si>
  <si>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</si>
  <si>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</si>
  <si>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</si>
  <si>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</si>
  <si>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</si>
  <si>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</si>
  <si>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</si>
  <si>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</si>
  <si>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</si>
  <si>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</si>
  <si>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</si>
  <si>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</si>
  <si>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</si>
  <si>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</si>
  <si>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</si>
  <si>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</si>
  <si>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</si>
  <si>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</si>
  <si>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</si>
  <si>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</si>
  <si>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</si>
  <si>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</si>
  <si>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</si>
  <si>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</si>
  <si>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</si>
  <si>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</si>
  <si>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</si>
  <si>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</si>
  <si>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</si>
  <si>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</si>
  <si>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</si>
  <si>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</si>
  <si>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</si>
  <si>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</si>
  <si>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</si>
  <si>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</si>
  <si>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</si>
  <si>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</si>
  <si>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</si>
  <si>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</si>
  <si>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</si>
  <si>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</si>
  <si>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</si>
  <si>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</si>
  <si>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</si>
  <si>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</si>
  <si>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</si>
  <si>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</si>
  <si>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Субсидии на реализацию проектов по приоритетным направлениям работы с молодежью на территории Свердловской области</t>
  </si>
  <si>
    <t>Субсидии на развитие сети муниципальных учреждений по работе с молодежью</t>
  </si>
  <si>
    <t>000 2 02 25519 04 0000 150</t>
  </si>
  <si>
    <t>000 2 02 25519 00 0000 150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</si>
  <si>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</si>
  <si>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</si>
  <si>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000 2 02 25466 04 0000 150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</si>
  <si>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</si>
  <si>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</si>
  <si>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</si>
  <si>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Субсидии на реализацию мероприятий по поэтапному внедрению Всероссийского физкультурно-спортивного комплекса "Готов к труду и обороне" 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</si>
  <si>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</si>
  <si>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</si>
  <si>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</si>
  <si>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</si>
  <si>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</si>
  <si>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</si>
  <si>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</si>
  <si>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</si>
  <si>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</si>
  <si>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</si>
  <si>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</si>
  <si>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</si>
  <si>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</si>
  <si>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проведение гастрольной деятельности</t>
  </si>
  <si>
    <t>000 2 02 35462 04 0000 150</t>
  </si>
  <si>
    <t>Свод доходов бюджета Новоуральского городского округа на 2023 год</t>
  </si>
  <si>
    <t>Сумма в рублях на 2023 год</t>
  </si>
  <si>
    <t>Субсидии на создание и обеспечение деятельности молодежных "коворкинг-центров"</t>
  </si>
  <si>
    <t>000 2 02 25027 04 0000 150</t>
  </si>
  <si>
    <t>000 2 02 25027 00 0000 150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</si>
  <si>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</si>
  <si>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Субсидии бюджетам на реализацию мероприятий государственной программы Российской Федерации "Доступная среда"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</si>
  <si>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</si>
  <si>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</si>
  <si>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Субсидии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</si>
  <si>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</si>
  <si>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</si>
  <si>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</si>
  <si>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</si>
  <si>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</si>
  <si>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</si>
  <si>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государственных полномочий Свердловской области  по созданию административных комиссий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</si>
  <si>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</si>
  <si>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</si>
  <si>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</si>
  <si>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</si>
  <si>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</si>
  <si>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Приложение № 2  к решению Думы Новоуральского городского округа  № 157 от 08.12.2022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</si>
</sst>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4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</cellStyleXfs>
  <cellXfs count="48">
    <xf numFmtId="0" fontId="0" fillId="0" borderId="0" xfId="0"/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 applyAlignment="1" applyProtection="1">
      <alignment horizontal="center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4" fontId="16" fillId="0" borderId="34" xfId="32" applyNumberFormat="1" applyFont="1" applyFill="1" applyBorder="1" applyAlignment="1" applyProtection="1">
      <alignment horizontal="right"/>
    </xf>
    <xf numFmtId="0" fontId="15" fillId="0" borderId="1" xfId="0" applyFont="1" applyBorder="1" applyProtection="1"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4" fontId="13" fillId="0" borderId="1" xfId="0" applyNumberFormat="1" applyFont="1" applyBorder="1" applyProtection="1">
      <protection locked="0"/>
    </xf>
    <xf numFmtId="4" fontId="13" fillId="0" borderId="0" xfId="0" applyNumberFormat="1" applyFont="1" applyProtection="1">
      <protection locked="0"/>
    </xf>
    <xf numFmtId="4" fontId="13" fillId="0" borderId="1" xfId="0" applyNumberFormat="1" applyFont="1" applyFill="1" applyBorder="1" applyProtection="1">
      <protection locked="0"/>
    </xf>
    <xf numFmtId="0" fontId="15" fillId="0" borderId="39" xfId="0" applyNumberFormat="1" applyFont="1" applyBorder="1" applyAlignment="1">
      <alignment horizontal="center" vertical="center" wrapText="1"/>
    </xf>
    <xf numFmtId="0" fontId="15" fillId="0" borderId="39" xfId="36" applyNumberFormat="1" applyFont="1" applyFill="1" applyBorder="1" applyAlignment="1" applyProtection="1">
      <alignment horizontal="center" vertical="center" wrapText="1"/>
    </xf>
    <xf numFmtId="0" fontId="15" fillId="0" borderId="39" xfId="123" applyNumberFormat="1" applyFont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0" fillId="0" borderId="1" xfId="0" applyFont="1" applyFill="1" applyBorder="1"/>
    <xf numFmtId="0" fontId="12" fillId="0" borderId="1" xfId="0" applyFont="1" applyFill="1" applyBorder="1"/>
    <xf numFmtId="0" fontId="13" fillId="0" borderId="1" xfId="132" applyFont="1" applyFill="1" applyAlignment="1">
      <alignment horizontal="left" wrapText="1"/>
    </xf>
    <xf numFmtId="4" fontId="16" fillId="0" borderId="34" xfId="32" applyNumberFormat="1" applyFont="1" applyFill="1" applyBorder="1" applyAlignment="1" applyProtection="1"/>
    <xf numFmtId="4" fontId="15" fillId="0" borderId="34" xfId="0" applyNumberFormat="1" applyFont="1" applyFill="1" applyBorder="1" applyAlignment="1" applyProtection="1">
      <alignment horizontal="right"/>
      <protection locked="0"/>
    </xf>
    <xf numFmtId="4" fontId="16" fillId="0" borderId="34" xfId="125" applyNumberFormat="1" applyFont="1" applyFill="1" applyBorder="1" applyAlignment="1" applyProtection="1">
      <alignment horizontal="center" vertical="center" wrapText="1"/>
    </xf>
    <xf numFmtId="0" fontId="15" fillId="0" borderId="1" xfId="133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vertical="center" shrinkToFit="1"/>
    </xf>
    <xf numFmtId="0" fontId="15" fillId="0" borderId="34" xfId="0" applyFont="1" applyFill="1" applyBorder="1" applyAlignment="1">
      <alignment vertical="center" wrapText="1"/>
    </xf>
    <xf numFmtId="0" fontId="16" fillId="0" borderId="34" xfId="33" applyNumberFormat="1" applyFont="1" applyFill="1" applyBorder="1" applyAlignment="1" applyProtection="1">
      <alignment horizontal="center" vertical="center"/>
    </xf>
    <xf numFmtId="0" fontId="16" fillId="0" borderId="34" xfId="36" applyNumberFormat="1" applyFont="1" applyFill="1" applyBorder="1" applyAlignment="1" applyProtection="1">
      <alignment wrapText="1"/>
    </xf>
    <xf numFmtId="0" fontId="16" fillId="0" borderId="34" xfId="40" applyNumberFormat="1" applyFont="1" applyFill="1" applyBorder="1" applyAlignment="1" applyProtection="1">
      <alignment wrapText="1"/>
    </xf>
    <xf numFmtId="0" fontId="17" fillId="0" borderId="34" xfId="0" applyNumberFormat="1" applyFont="1" applyFill="1" applyBorder="1" applyAlignment="1">
      <alignment wrapText="1"/>
    </xf>
    <xf numFmtId="0" fontId="13" fillId="0" borderId="0" xfId="0" applyFont="1" applyFill="1" applyAlignment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4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1"/>
  <sheetViews>
    <sheetView tabSelected="1" zoomScale="85" zoomScaleNormal="85" workbookViewId="0">
      <pane xSplit="3" ySplit="3" topLeftCell="D4" activePane="bottomRight" state="frozen"/>
      <selection pane="topRight" activeCell="D1" sqref="D1"/>
      <selection pane="bottomLeft" activeCell="A6" sqref="A6"/>
      <selection pane="bottomRight" activeCell="D1" sqref="D1"/>
    </sheetView>
  </sheetViews>
  <sheetFormatPr defaultColWidth="8.85546875" defaultRowHeight="14.25"/>
  <cols>
    <col min="1" max="1" width="9.28515625" style="17" customWidth="1"/>
    <col min="2" max="2" width="84" style="46" customWidth="1"/>
    <col min="3" max="3" width="28.140625" style="19" customWidth="1"/>
    <col min="4" max="4" width="22.5703125" style="14" customWidth="1"/>
    <col min="5" max="5" width="11.85546875" style="6" bestFit="1" customWidth="1"/>
    <col min="6" max="16384" width="8.85546875" style="6"/>
  </cols>
  <sheetData>
    <row r="1" spans="1:4" s="34" customFormat="1" ht="71.25">
      <c r="A1" s="31"/>
      <c r="B1" s="32"/>
      <c r="C1" s="33"/>
      <c r="D1" s="35" t="s">
        <v>190</v>
      </c>
    </row>
    <row r="2" spans="1:4" s="1" customFormat="1" ht="25.15" customHeight="1">
      <c r="A2" s="47" t="s">
        <v>168</v>
      </c>
      <c r="B2" s="47"/>
      <c r="C2" s="47"/>
      <c r="D2" s="47"/>
    </row>
    <row r="3" spans="1:4" s="30" customFormat="1" ht="30">
      <c r="A3" s="27" t="s">
        <v>37</v>
      </c>
      <c r="B3" s="28" t="s">
        <v>0</v>
      </c>
      <c r="C3" s="29" t="s">
        <v>1</v>
      </c>
      <c r="D3" s="38" t="s">
        <v>169</v>
      </c>
    </row>
    <row r="4" spans="1:4" s="4" customFormat="1" ht="15">
      <c r="A4" s="2">
        <v>1</v>
      </c>
      <c r="B4" s="42">
        <v>2</v>
      </c>
      <c r="C4" s="3">
        <v>3</v>
      </c>
      <c r="D4" s="23">
        <v>4</v>
      </c>
    </row>
    <row r="5" spans="1:4" ht="15">
      <c r="A5" s="2">
        <v>1</v>
      </c>
      <c r="B5" s="43" t="s">
        <v>2</v>
      </c>
      <c r="C5" s="5" t="s">
        <v>3</v>
      </c>
      <c r="D5" s="37">
        <f>D7+D51</f>
        <v>4805421897.0799999</v>
      </c>
    </row>
    <row r="6" spans="1:4" ht="15">
      <c r="A6" s="2">
        <v>2</v>
      </c>
      <c r="B6" s="44" t="s">
        <v>4</v>
      </c>
      <c r="C6" s="7"/>
      <c r="D6" s="37"/>
    </row>
    <row r="7" spans="1:4" ht="15">
      <c r="A7" s="2">
        <v>3</v>
      </c>
      <c r="B7" s="12" t="s">
        <v>39</v>
      </c>
      <c r="C7" s="8" t="s">
        <v>5</v>
      </c>
      <c r="D7" s="37">
        <f>D8+D10+D17+D21+D24+D27+D36+D39+D42+D45+D50</f>
        <v>1624306983.6799998</v>
      </c>
    </row>
    <row r="8" spans="1:4" ht="15">
      <c r="A8" s="2">
        <v>4</v>
      </c>
      <c r="B8" s="12" t="s">
        <v>40</v>
      </c>
      <c r="C8" s="8" t="s">
        <v>6</v>
      </c>
      <c r="D8" s="37">
        <f t="shared" ref="D8" si="0">D9</f>
        <v>1297592772.76</v>
      </c>
    </row>
    <row r="9" spans="1:4" ht="15">
      <c r="A9" s="2">
        <v>5</v>
      </c>
      <c r="B9" s="12" t="s">
        <v>41</v>
      </c>
      <c r="C9" s="8" t="s">
        <v>7</v>
      </c>
      <c r="D9" s="37">
        <v>1297592772.76</v>
      </c>
    </row>
    <row r="10" spans="1:4" ht="30">
      <c r="A10" s="2">
        <v>6</v>
      </c>
      <c r="B10" s="12" t="s">
        <v>38</v>
      </c>
      <c r="C10" s="8" t="s">
        <v>8</v>
      </c>
      <c r="D10" s="37">
        <f t="shared" ref="D10" si="1">D11</f>
        <v>28211830.000000004</v>
      </c>
    </row>
    <row r="11" spans="1:4" ht="30">
      <c r="A11" s="2">
        <v>7</v>
      </c>
      <c r="B11" s="12" t="s">
        <v>77</v>
      </c>
      <c r="C11" s="8" t="s">
        <v>9</v>
      </c>
      <c r="D11" s="37">
        <f>D12+D13+D14+D15+D16</f>
        <v>28211830.000000004</v>
      </c>
    </row>
    <row r="12" spans="1:4" s="22" customFormat="1" ht="30">
      <c r="A12" s="2">
        <v>8</v>
      </c>
      <c r="B12" s="12" t="s">
        <v>180</v>
      </c>
      <c r="C12" s="13" t="s">
        <v>132</v>
      </c>
      <c r="D12" s="37">
        <v>152000</v>
      </c>
    </row>
    <row r="13" spans="1:4" ht="90">
      <c r="A13" s="2">
        <v>9</v>
      </c>
      <c r="B13" s="12" t="s">
        <v>115</v>
      </c>
      <c r="C13" s="8" t="s">
        <v>58</v>
      </c>
      <c r="D13" s="37">
        <v>13848989.720000001</v>
      </c>
    </row>
    <row r="14" spans="1:4" ht="105">
      <c r="A14" s="2">
        <v>10</v>
      </c>
      <c r="B14" s="12" t="s">
        <v>160</v>
      </c>
      <c r="C14" s="8" t="s">
        <v>59</v>
      </c>
      <c r="D14" s="37">
        <v>77694.25</v>
      </c>
    </row>
    <row r="15" spans="1:4" ht="90">
      <c r="A15" s="2">
        <v>11</v>
      </c>
      <c r="B15" s="12" t="s">
        <v>161</v>
      </c>
      <c r="C15" s="8" t="s">
        <v>60</v>
      </c>
      <c r="D15" s="37">
        <v>15734683.73</v>
      </c>
    </row>
    <row r="16" spans="1:4" ht="90">
      <c r="A16" s="2">
        <v>12</v>
      </c>
      <c r="B16" s="12" t="s">
        <v>116</v>
      </c>
      <c r="C16" s="8" t="s">
        <v>61</v>
      </c>
      <c r="D16" s="37">
        <v>-1601537.7</v>
      </c>
    </row>
    <row r="17" spans="1:4" ht="15">
      <c r="A17" s="2">
        <v>13</v>
      </c>
      <c r="B17" s="12" t="s">
        <v>78</v>
      </c>
      <c r="C17" s="8" t="s">
        <v>10</v>
      </c>
      <c r="D17" s="37">
        <f>D18+D20+D19</f>
        <v>131573110</v>
      </c>
    </row>
    <row r="18" spans="1:4" ht="15">
      <c r="A18" s="2">
        <v>14</v>
      </c>
      <c r="B18" s="12" t="s">
        <v>79</v>
      </c>
      <c r="C18" s="8" t="s">
        <v>11</v>
      </c>
      <c r="D18" s="37">
        <v>119886110</v>
      </c>
    </row>
    <row r="19" spans="1:4" ht="15">
      <c r="A19" s="2">
        <v>15</v>
      </c>
      <c r="B19" s="12" t="s">
        <v>120</v>
      </c>
      <c r="C19" s="8" t="s">
        <v>121</v>
      </c>
      <c r="D19" s="37">
        <v>1400000</v>
      </c>
    </row>
    <row r="20" spans="1:4" ht="15">
      <c r="A20" s="2">
        <v>16</v>
      </c>
      <c r="B20" s="12" t="s">
        <v>80</v>
      </c>
      <c r="C20" s="8" t="s">
        <v>12</v>
      </c>
      <c r="D20" s="37">
        <v>10287000</v>
      </c>
    </row>
    <row r="21" spans="1:4" ht="15">
      <c r="A21" s="2">
        <v>17</v>
      </c>
      <c r="B21" s="12" t="s">
        <v>81</v>
      </c>
      <c r="C21" s="8" t="s">
        <v>13</v>
      </c>
      <c r="D21" s="37">
        <f>D22+D23</f>
        <v>35978000</v>
      </c>
    </row>
    <row r="22" spans="1:4" ht="15">
      <c r="A22" s="2">
        <v>18</v>
      </c>
      <c r="B22" s="12" t="s">
        <v>82</v>
      </c>
      <c r="C22" s="8" t="s">
        <v>14</v>
      </c>
      <c r="D22" s="37">
        <v>25982000</v>
      </c>
    </row>
    <row r="23" spans="1:4" ht="15">
      <c r="A23" s="2">
        <v>19</v>
      </c>
      <c r="B23" s="12" t="s">
        <v>83</v>
      </c>
      <c r="C23" s="8" t="s">
        <v>15</v>
      </c>
      <c r="D23" s="37">
        <v>9996000</v>
      </c>
    </row>
    <row r="24" spans="1:4" ht="15">
      <c r="A24" s="2">
        <v>20</v>
      </c>
      <c r="B24" s="12" t="s">
        <v>84</v>
      </c>
      <c r="C24" s="8" t="s">
        <v>16</v>
      </c>
      <c r="D24" s="37">
        <f t="shared" ref="D24" si="2">D25+D26</f>
        <v>16564000</v>
      </c>
    </row>
    <row r="25" spans="1:4" ht="30">
      <c r="A25" s="2">
        <v>21</v>
      </c>
      <c r="B25" s="12" t="s">
        <v>85</v>
      </c>
      <c r="C25" s="8" t="s">
        <v>17</v>
      </c>
      <c r="D25" s="37">
        <v>16547600</v>
      </c>
    </row>
    <row r="26" spans="1:4" ht="30">
      <c r="A26" s="2">
        <v>22</v>
      </c>
      <c r="B26" s="12" t="s">
        <v>86</v>
      </c>
      <c r="C26" s="8" t="s">
        <v>18</v>
      </c>
      <c r="D26" s="37">
        <v>16400</v>
      </c>
    </row>
    <row r="27" spans="1:4" ht="30">
      <c r="A27" s="2">
        <v>23</v>
      </c>
      <c r="B27" s="12" t="s">
        <v>87</v>
      </c>
      <c r="C27" s="8" t="s">
        <v>19</v>
      </c>
      <c r="D27" s="21">
        <f>D28+D29+D35</f>
        <v>71113944.879999995</v>
      </c>
    </row>
    <row r="28" spans="1:4" ht="60">
      <c r="A28" s="2">
        <v>24</v>
      </c>
      <c r="B28" s="12" t="s">
        <v>88</v>
      </c>
      <c r="C28" s="8" t="s">
        <v>20</v>
      </c>
      <c r="D28" s="37">
        <v>2262600</v>
      </c>
    </row>
    <row r="29" spans="1:4" ht="75">
      <c r="A29" s="2">
        <v>25</v>
      </c>
      <c r="B29" s="12" t="s">
        <v>89</v>
      </c>
      <c r="C29" s="8" t="s">
        <v>21</v>
      </c>
      <c r="D29" s="21">
        <f>D30+D31+D32+D33+D34</f>
        <v>49613024.880000003</v>
      </c>
    </row>
    <row r="30" spans="1:4" ht="45">
      <c r="A30" s="2">
        <v>26</v>
      </c>
      <c r="B30" s="12" t="s">
        <v>90</v>
      </c>
      <c r="C30" s="8" t="s">
        <v>22</v>
      </c>
      <c r="D30" s="37">
        <v>31200000</v>
      </c>
    </row>
    <row r="31" spans="1:4" ht="60">
      <c r="A31" s="2">
        <v>27</v>
      </c>
      <c r="B31" s="12" t="s">
        <v>118</v>
      </c>
      <c r="C31" s="8" t="s">
        <v>23</v>
      </c>
      <c r="D31" s="37">
        <v>9200000</v>
      </c>
    </row>
    <row r="32" spans="1:4" ht="60">
      <c r="A32" s="2">
        <v>28</v>
      </c>
      <c r="B32" s="12" t="s">
        <v>117</v>
      </c>
      <c r="C32" s="8" t="s">
        <v>24</v>
      </c>
      <c r="D32" s="37">
        <v>58024.88</v>
      </c>
    </row>
    <row r="33" spans="1:4" ht="30">
      <c r="A33" s="2">
        <v>29</v>
      </c>
      <c r="B33" s="12" t="s">
        <v>91</v>
      </c>
      <c r="C33" s="8" t="s">
        <v>25</v>
      </c>
      <c r="D33" s="37">
        <v>8900000</v>
      </c>
    </row>
    <row r="34" spans="1:4" s="11" customFormat="1" ht="30">
      <c r="A34" s="2">
        <v>30</v>
      </c>
      <c r="B34" s="9" t="s">
        <v>128</v>
      </c>
      <c r="C34" s="10" t="s">
        <v>62</v>
      </c>
      <c r="D34" s="37">
        <v>255000</v>
      </c>
    </row>
    <row r="35" spans="1:4" ht="60">
      <c r="A35" s="2">
        <v>31</v>
      </c>
      <c r="B35" s="12" t="s">
        <v>92</v>
      </c>
      <c r="C35" s="8" t="s">
        <v>26</v>
      </c>
      <c r="D35" s="37">
        <v>19238320</v>
      </c>
    </row>
    <row r="36" spans="1:4" ht="15">
      <c r="A36" s="2">
        <v>32</v>
      </c>
      <c r="B36" s="12" t="s">
        <v>93</v>
      </c>
      <c r="C36" s="8" t="s">
        <v>27</v>
      </c>
      <c r="D36" s="21">
        <f>D37+D38</f>
        <v>14512034.039999999</v>
      </c>
    </row>
    <row r="37" spans="1:4" ht="15">
      <c r="A37" s="2">
        <v>33</v>
      </c>
      <c r="B37" s="12" t="s">
        <v>94</v>
      </c>
      <c r="C37" s="8" t="s">
        <v>28</v>
      </c>
      <c r="D37" s="37">
        <v>14356807.18</v>
      </c>
    </row>
    <row r="38" spans="1:4" ht="15">
      <c r="A38" s="2">
        <v>34</v>
      </c>
      <c r="B38" s="12" t="s">
        <v>119</v>
      </c>
      <c r="C38" s="8" t="s">
        <v>181</v>
      </c>
      <c r="D38" s="37">
        <v>155226.85999999999</v>
      </c>
    </row>
    <row r="39" spans="1:4" ht="30">
      <c r="A39" s="2">
        <v>35</v>
      </c>
      <c r="B39" s="12" t="s">
        <v>135</v>
      </c>
      <c r="C39" s="8" t="s">
        <v>122</v>
      </c>
      <c r="D39" s="21">
        <f>D40+D41</f>
        <v>1898992</v>
      </c>
    </row>
    <row r="40" spans="1:4" ht="15">
      <c r="A40" s="2">
        <v>36</v>
      </c>
      <c r="B40" s="12" t="s">
        <v>95</v>
      </c>
      <c r="C40" s="8" t="s">
        <v>29</v>
      </c>
      <c r="D40" s="37">
        <v>401800</v>
      </c>
    </row>
    <row r="41" spans="1:4" ht="15">
      <c r="A41" s="2">
        <v>37</v>
      </c>
      <c r="B41" s="12" t="s">
        <v>96</v>
      </c>
      <c r="C41" s="8" t="s">
        <v>30</v>
      </c>
      <c r="D41" s="37">
        <v>1497192</v>
      </c>
    </row>
    <row r="42" spans="1:4" ht="15">
      <c r="A42" s="2">
        <v>38</v>
      </c>
      <c r="B42" s="12" t="s">
        <v>97</v>
      </c>
      <c r="C42" s="8" t="s">
        <v>31</v>
      </c>
      <c r="D42" s="21">
        <f>D43+D44</f>
        <v>25032300</v>
      </c>
    </row>
    <row r="43" spans="1:4" ht="15">
      <c r="A43" s="2">
        <v>39</v>
      </c>
      <c r="B43" s="12" t="s">
        <v>98</v>
      </c>
      <c r="C43" s="8" t="s">
        <v>32</v>
      </c>
      <c r="D43" s="37">
        <v>579000</v>
      </c>
    </row>
    <row r="44" spans="1:4" ht="60">
      <c r="A44" s="2">
        <v>40</v>
      </c>
      <c r="B44" s="12" t="s">
        <v>99</v>
      </c>
      <c r="C44" s="8" t="s">
        <v>33</v>
      </c>
      <c r="D44" s="37">
        <v>24453300</v>
      </c>
    </row>
    <row r="45" spans="1:4" ht="15">
      <c r="A45" s="2">
        <v>41</v>
      </c>
      <c r="B45" s="12" t="s">
        <v>100</v>
      </c>
      <c r="C45" s="8" t="s">
        <v>34</v>
      </c>
      <c r="D45" s="21">
        <f>SUM(D46:D49)</f>
        <v>1800000.0000000002</v>
      </c>
    </row>
    <row r="46" spans="1:4" ht="30">
      <c r="A46" s="2">
        <v>42</v>
      </c>
      <c r="B46" s="12" t="s">
        <v>63</v>
      </c>
      <c r="C46" s="8" t="s">
        <v>136</v>
      </c>
      <c r="D46" s="37">
        <v>570189.79</v>
      </c>
    </row>
    <row r="47" spans="1:4" s="22" customFormat="1" ht="30">
      <c r="A47" s="2">
        <v>43</v>
      </c>
      <c r="B47" s="12" t="s">
        <v>133</v>
      </c>
      <c r="C47" s="13" t="s">
        <v>134</v>
      </c>
      <c r="D47" s="37">
        <v>100000</v>
      </c>
    </row>
    <row r="48" spans="1:4" ht="90">
      <c r="A48" s="2">
        <v>44</v>
      </c>
      <c r="B48" s="12" t="s">
        <v>65</v>
      </c>
      <c r="C48" s="8" t="s">
        <v>137</v>
      </c>
      <c r="D48" s="37">
        <v>986622.64</v>
      </c>
    </row>
    <row r="49" spans="1:6" ht="15">
      <c r="A49" s="2">
        <v>45</v>
      </c>
      <c r="B49" s="12" t="s">
        <v>66</v>
      </c>
      <c r="C49" s="8" t="s">
        <v>64</v>
      </c>
      <c r="D49" s="37">
        <v>143187.57</v>
      </c>
    </row>
    <row r="50" spans="1:6" s="39" customFormat="1" ht="15">
      <c r="A50" s="2">
        <v>46</v>
      </c>
      <c r="B50" s="9" t="s">
        <v>178</v>
      </c>
      <c r="C50" s="13" t="s">
        <v>179</v>
      </c>
      <c r="D50" s="40">
        <v>30000</v>
      </c>
    </row>
    <row r="51" spans="1:6" ht="15">
      <c r="A51" s="2">
        <v>47</v>
      </c>
      <c r="B51" s="12" t="s">
        <v>101</v>
      </c>
      <c r="C51" s="8" t="s">
        <v>35</v>
      </c>
      <c r="D51" s="37">
        <f>D52</f>
        <v>3181114913.4000001</v>
      </c>
    </row>
    <row r="52" spans="1:6" ht="30">
      <c r="A52" s="2">
        <v>48</v>
      </c>
      <c r="B52" s="12" t="s">
        <v>102</v>
      </c>
      <c r="C52" s="8" t="s">
        <v>36</v>
      </c>
      <c r="D52" s="37">
        <f>D53+D60+D82+D105</f>
        <v>3181114913.4000001</v>
      </c>
      <c r="E52" s="25"/>
      <c r="F52" s="25"/>
    </row>
    <row r="53" spans="1:6" ht="15">
      <c r="A53" s="2">
        <v>49</v>
      </c>
      <c r="B53" s="12" t="s">
        <v>103</v>
      </c>
      <c r="C53" s="8" t="s">
        <v>42</v>
      </c>
      <c r="D53" s="37">
        <f>D54+D56+D58</f>
        <v>1188984000</v>
      </c>
      <c r="E53" s="25"/>
      <c r="F53" s="25"/>
    </row>
    <row r="54" spans="1:6" ht="15">
      <c r="A54" s="2">
        <v>50</v>
      </c>
      <c r="B54" s="12" t="s">
        <v>104</v>
      </c>
      <c r="C54" s="8" t="s">
        <v>43</v>
      </c>
      <c r="D54" s="37">
        <f t="shared" ref="D54" si="3">D55</f>
        <v>318903000</v>
      </c>
      <c r="E54" s="25"/>
      <c r="F54" s="25"/>
    </row>
    <row r="55" spans="1:6" ht="30">
      <c r="A55" s="2">
        <v>51</v>
      </c>
      <c r="B55" s="12" t="s">
        <v>71</v>
      </c>
      <c r="C55" s="8" t="s">
        <v>44</v>
      </c>
      <c r="D55" s="37">
        <v>318903000</v>
      </c>
      <c r="E55" s="25"/>
      <c r="F55" s="25"/>
    </row>
    <row r="56" spans="1:6" ht="30">
      <c r="A56" s="2">
        <v>52</v>
      </c>
      <c r="B56" s="12" t="s">
        <v>69</v>
      </c>
      <c r="C56" s="8" t="s">
        <v>67</v>
      </c>
      <c r="D56" s="37">
        <f t="shared" ref="D56" si="4">D57</f>
        <v>677306000</v>
      </c>
      <c r="E56" s="25"/>
      <c r="F56" s="25"/>
    </row>
    <row r="57" spans="1:6" ht="30">
      <c r="A57" s="2">
        <v>53</v>
      </c>
      <c r="B57" s="12" t="s">
        <v>70</v>
      </c>
      <c r="C57" s="8" t="s">
        <v>68</v>
      </c>
      <c r="D57" s="37">
        <v>677306000</v>
      </c>
      <c r="E57" s="25"/>
      <c r="F57" s="25"/>
    </row>
    <row r="58" spans="1:6" ht="30">
      <c r="A58" s="2">
        <v>54</v>
      </c>
      <c r="B58" s="12" t="s">
        <v>105</v>
      </c>
      <c r="C58" s="8" t="s">
        <v>45</v>
      </c>
      <c r="D58" s="37">
        <f>D59</f>
        <v>192775000</v>
      </c>
      <c r="E58" s="25"/>
      <c r="F58" s="25"/>
    </row>
    <row r="59" spans="1:6" ht="30">
      <c r="A59" s="2">
        <v>55</v>
      </c>
      <c r="B59" s="12" t="s">
        <v>106</v>
      </c>
      <c r="C59" s="8" t="s">
        <v>46</v>
      </c>
      <c r="D59" s="37">
        <v>192775000</v>
      </c>
      <c r="E59" s="25"/>
      <c r="F59" s="25"/>
    </row>
    <row r="60" spans="1:6" ht="30">
      <c r="A60" s="2">
        <v>56</v>
      </c>
      <c r="B60" s="12" t="s">
        <v>107</v>
      </c>
      <c r="C60" s="8" t="s">
        <v>47</v>
      </c>
      <c r="D60" s="37">
        <f>D61+D63+D65+D67+D69</f>
        <v>99986813.400000006</v>
      </c>
      <c r="E60" s="25"/>
      <c r="F60" s="25"/>
    </row>
    <row r="61" spans="1:6" s="16" customFormat="1" ht="30">
      <c r="A61" s="2">
        <v>57</v>
      </c>
      <c r="B61" s="12" t="s">
        <v>174</v>
      </c>
      <c r="C61" s="13" t="s">
        <v>172</v>
      </c>
      <c r="D61" s="36">
        <f>D62</f>
        <v>118900</v>
      </c>
    </row>
    <row r="62" spans="1:6" s="16" customFormat="1" ht="30">
      <c r="A62" s="2">
        <v>58</v>
      </c>
      <c r="B62" s="12" t="s">
        <v>173</v>
      </c>
      <c r="C62" s="13" t="s">
        <v>171</v>
      </c>
      <c r="D62" s="36">
        <v>118900</v>
      </c>
    </row>
    <row r="63" spans="1:6" s="16" customFormat="1" ht="45">
      <c r="A63" s="2">
        <v>59</v>
      </c>
      <c r="B63" s="12" t="s">
        <v>162</v>
      </c>
      <c r="C63" s="13" t="s">
        <v>163</v>
      </c>
      <c r="D63" s="36">
        <f>D64</f>
        <v>207700</v>
      </c>
    </row>
    <row r="64" spans="1:6" s="16" customFormat="1" ht="60">
      <c r="A64" s="2">
        <v>60</v>
      </c>
      <c r="B64" s="12" t="s">
        <v>164</v>
      </c>
      <c r="C64" s="13" t="s">
        <v>165</v>
      </c>
      <c r="D64" s="36">
        <v>207700</v>
      </c>
    </row>
    <row r="65" spans="1:6" s="16" customFormat="1" ht="45">
      <c r="A65" s="2">
        <v>61</v>
      </c>
      <c r="B65" s="12" t="s">
        <v>151</v>
      </c>
      <c r="C65" s="8" t="s">
        <v>149</v>
      </c>
      <c r="D65" s="21">
        <f>D66</f>
        <v>2543700</v>
      </c>
      <c r="E65" s="24"/>
      <c r="F65" s="24"/>
    </row>
    <row r="66" spans="1:6" s="11" customFormat="1" ht="45">
      <c r="A66" s="2">
        <v>62</v>
      </c>
      <c r="B66" s="12" t="s">
        <v>150</v>
      </c>
      <c r="C66" s="13" t="s">
        <v>148</v>
      </c>
      <c r="D66" s="37">
        <v>2543700</v>
      </c>
      <c r="E66" s="26"/>
      <c r="F66" s="26"/>
    </row>
    <row r="67" spans="1:6" s="16" customFormat="1" ht="15">
      <c r="A67" s="2">
        <v>63</v>
      </c>
      <c r="B67" s="12" t="s">
        <v>146</v>
      </c>
      <c r="C67" s="8" t="s">
        <v>145</v>
      </c>
      <c r="D67" s="21">
        <f>D68</f>
        <v>2231400</v>
      </c>
    </row>
    <row r="68" spans="1:6" s="11" customFormat="1" ht="15">
      <c r="A68" s="2">
        <v>64</v>
      </c>
      <c r="B68" s="12" t="s">
        <v>147</v>
      </c>
      <c r="C68" s="13" t="s">
        <v>144</v>
      </c>
      <c r="D68" s="37">
        <f>168400+2063000</f>
        <v>2231400</v>
      </c>
    </row>
    <row r="69" spans="1:6" s="16" customFormat="1" ht="15">
      <c r="A69" s="2">
        <v>65</v>
      </c>
      <c r="B69" s="12" t="s">
        <v>138</v>
      </c>
      <c r="C69" s="8" t="s">
        <v>124</v>
      </c>
      <c r="D69" s="21">
        <f t="shared" ref="D69" si="5">D70</f>
        <v>94885113.400000006</v>
      </c>
    </row>
    <row r="70" spans="1:6" s="11" customFormat="1" ht="15">
      <c r="A70" s="2">
        <v>66</v>
      </c>
      <c r="B70" s="12" t="s">
        <v>139</v>
      </c>
      <c r="C70" s="13" t="s">
        <v>125</v>
      </c>
      <c r="D70" s="20">
        <f>SUM(D71:D81)</f>
        <v>94885113.400000006</v>
      </c>
    </row>
    <row r="71" spans="1:6" s="11" customFormat="1" ht="30">
      <c r="A71" s="2">
        <v>67</v>
      </c>
      <c r="B71" s="41" t="s">
        <v>126</v>
      </c>
      <c r="C71" s="13" t="s">
        <v>125</v>
      </c>
      <c r="D71" s="37">
        <v>61297000</v>
      </c>
    </row>
    <row r="72" spans="1:6" s="11" customFormat="1" ht="45">
      <c r="A72" s="2">
        <v>68</v>
      </c>
      <c r="B72" s="15" t="s">
        <v>127</v>
      </c>
      <c r="C72" s="13" t="s">
        <v>125</v>
      </c>
      <c r="D72" s="37">
        <v>28351300</v>
      </c>
    </row>
    <row r="73" spans="1:6" s="11" customFormat="1" ht="45">
      <c r="A73" s="2">
        <v>69</v>
      </c>
      <c r="B73" s="15" t="s">
        <v>176</v>
      </c>
      <c r="C73" s="13" t="s">
        <v>125</v>
      </c>
      <c r="D73" s="37">
        <v>82238.399999999994</v>
      </c>
    </row>
    <row r="74" spans="1:6" s="11" customFormat="1" ht="75">
      <c r="A74" s="2">
        <v>70</v>
      </c>
      <c r="B74" s="15" t="s">
        <v>177</v>
      </c>
      <c r="C74" s="13" t="s">
        <v>125</v>
      </c>
      <c r="D74" s="37">
        <v>608000</v>
      </c>
    </row>
    <row r="75" spans="1:6" s="11" customFormat="1" ht="30">
      <c r="A75" s="2">
        <v>71</v>
      </c>
      <c r="B75" s="15" t="s">
        <v>140</v>
      </c>
      <c r="C75" s="13" t="s">
        <v>125</v>
      </c>
      <c r="D75" s="37">
        <v>2979700</v>
      </c>
    </row>
    <row r="76" spans="1:6" s="11" customFormat="1" ht="30">
      <c r="A76" s="2">
        <v>72</v>
      </c>
      <c r="B76" s="15" t="s">
        <v>141</v>
      </c>
      <c r="C76" s="13" t="s">
        <v>125</v>
      </c>
      <c r="D76" s="37">
        <v>186800</v>
      </c>
    </row>
    <row r="77" spans="1:6" s="11" customFormat="1" ht="30">
      <c r="A77" s="2">
        <v>73</v>
      </c>
      <c r="B77" s="15" t="s">
        <v>142</v>
      </c>
      <c r="C77" s="13" t="s">
        <v>125</v>
      </c>
      <c r="D77" s="37">
        <v>221850</v>
      </c>
    </row>
    <row r="78" spans="1:6" s="11" customFormat="1" ht="15">
      <c r="A78" s="2">
        <v>74</v>
      </c>
      <c r="B78" s="15" t="s">
        <v>143</v>
      </c>
      <c r="C78" s="13" t="s">
        <v>125</v>
      </c>
      <c r="D78" s="37">
        <v>191900</v>
      </c>
    </row>
    <row r="79" spans="1:6" s="11" customFormat="1" ht="30">
      <c r="A79" s="2">
        <v>75</v>
      </c>
      <c r="B79" s="15" t="s">
        <v>170</v>
      </c>
      <c r="C79" s="13" t="s">
        <v>125</v>
      </c>
      <c r="D79" s="37">
        <v>522000</v>
      </c>
    </row>
    <row r="80" spans="1:6" s="11" customFormat="1" ht="30">
      <c r="A80" s="2">
        <v>76</v>
      </c>
      <c r="B80" s="15" t="s">
        <v>152</v>
      </c>
      <c r="C80" s="13" t="s">
        <v>125</v>
      </c>
      <c r="D80" s="37">
        <v>244800</v>
      </c>
    </row>
    <row r="81" spans="1:4" s="11" customFormat="1" ht="30">
      <c r="A81" s="2">
        <v>77</v>
      </c>
      <c r="B81" s="15" t="s">
        <v>175</v>
      </c>
      <c r="C81" s="13" t="s">
        <v>125</v>
      </c>
      <c r="D81" s="37">
        <v>199525</v>
      </c>
    </row>
    <row r="82" spans="1:4" ht="15">
      <c r="A82" s="2">
        <v>78</v>
      </c>
      <c r="B82" s="12" t="s">
        <v>109</v>
      </c>
      <c r="C82" s="8" t="s">
        <v>48</v>
      </c>
      <c r="D82" s="37">
        <f t="shared" ref="D82" si="6">D83+D85+D95+D97+D99+D101</f>
        <v>1891770800</v>
      </c>
    </row>
    <row r="83" spans="1:4" ht="30">
      <c r="A83" s="2">
        <v>79</v>
      </c>
      <c r="B83" s="12" t="s">
        <v>108</v>
      </c>
      <c r="C83" s="8" t="s">
        <v>49</v>
      </c>
      <c r="D83" s="21">
        <f>D84</f>
        <v>32757500</v>
      </c>
    </row>
    <row r="84" spans="1:4" ht="30">
      <c r="A84" s="2">
        <v>80</v>
      </c>
      <c r="B84" s="12" t="s">
        <v>110</v>
      </c>
      <c r="C84" s="8" t="s">
        <v>50</v>
      </c>
      <c r="D84" s="37">
        <v>32757500</v>
      </c>
    </row>
    <row r="85" spans="1:4" s="14" customFormat="1" ht="30">
      <c r="A85" s="2">
        <v>81</v>
      </c>
      <c r="B85" s="12" t="s">
        <v>111</v>
      </c>
      <c r="C85" s="13" t="s">
        <v>72</v>
      </c>
      <c r="D85" s="21">
        <f>SUM(D86:D94)</f>
        <v>250450600</v>
      </c>
    </row>
    <row r="86" spans="1:4" s="14" customFormat="1" ht="60">
      <c r="A86" s="2">
        <v>82</v>
      </c>
      <c r="B86" s="15" t="s">
        <v>182</v>
      </c>
      <c r="C86" s="13" t="s">
        <v>51</v>
      </c>
      <c r="D86" s="37">
        <v>279000</v>
      </c>
    </row>
    <row r="87" spans="1:4" s="14" customFormat="1" ht="60">
      <c r="A87" s="2">
        <v>83</v>
      </c>
      <c r="B87" s="15" t="s">
        <v>183</v>
      </c>
      <c r="C87" s="13" t="s">
        <v>51</v>
      </c>
      <c r="D87" s="37">
        <v>200</v>
      </c>
    </row>
    <row r="88" spans="1:4" s="14" customFormat="1" ht="30">
      <c r="A88" s="2">
        <v>84</v>
      </c>
      <c r="B88" s="15" t="s">
        <v>184</v>
      </c>
      <c r="C88" s="13" t="s">
        <v>51</v>
      </c>
      <c r="D88" s="37">
        <v>134100</v>
      </c>
    </row>
    <row r="89" spans="1:4" s="14" customFormat="1" ht="90">
      <c r="A89" s="2">
        <v>85</v>
      </c>
      <c r="B89" s="15" t="s">
        <v>185</v>
      </c>
      <c r="C89" s="13" t="s">
        <v>51</v>
      </c>
      <c r="D89" s="37">
        <v>200</v>
      </c>
    </row>
    <row r="90" spans="1:4" s="14" customFormat="1" ht="60">
      <c r="A90" s="2">
        <v>86</v>
      </c>
      <c r="B90" s="15" t="s">
        <v>186</v>
      </c>
      <c r="C90" s="13" t="s">
        <v>51</v>
      </c>
      <c r="D90" s="37">
        <v>2234000</v>
      </c>
    </row>
    <row r="91" spans="1:4" s="14" customFormat="1" ht="45">
      <c r="A91" s="2">
        <v>87</v>
      </c>
      <c r="B91" s="15" t="s">
        <v>187</v>
      </c>
      <c r="C91" s="13" t="s">
        <v>51</v>
      </c>
      <c r="D91" s="37">
        <v>1878300</v>
      </c>
    </row>
    <row r="92" spans="1:4" s="14" customFormat="1" ht="45">
      <c r="A92" s="2">
        <v>88</v>
      </c>
      <c r="B92" s="45" t="s">
        <v>153</v>
      </c>
      <c r="C92" s="13" t="s">
        <v>51</v>
      </c>
      <c r="D92" s="37">
        <v>13000</v>
      </c>
    </row>
    <row r="93" spans="1:4" s="14" customFormat="1" ht="75">
      <c r="A93" s="2">
        <v>89</v>
      </c>
      <c r="B93" s="45" t="s">
        <v>189</v>
      </c>
      <c r="C93" s="13" t="s">
        <v>51</v>
      </c>
      <c r="D93" s="37">
        <v>3382500</v>
      </c>
    </row>
    <row r="94" spans="1:4" s="14" customFormat="1" ht="45">
      <c r="A94" s="2">
        <v>90</v>
      </c>
      <c r="B94" s="15" t="s">
        <v>188</v>
      </c>
      <c r="C94" s="13" t="s">
        <v>51</v>
      </c>
      <c r="D94" s="37">
        <v>242529300</v>
      </c>
    </row>
    <row r="95" spans="1:4" s="11" customFormat="1" ht="45">
      <c r="A95" s="2">
        <v>91</v>
      </c>
      <c r="B95" s="12" t="s">
        <v>76</v>
      </c>
      <c r="C95" s="8" t="s">
        <v>73</v>
      </c>
      <c r="D95" s="21">
        <f>D96</f>
        <v>4000</v>
      </c>
    </row>
    <row r="96" spans="1:4" s="16" customFormat="1" ht="45">
      <c r="A96" s="2">
        <v>92</v>
      </c>
      <c r="B96" s="12" t="s">
        <v>75</v>
      </c>
      <c r="C96" s="8" t="s">
        <v>74</v>
      </c>
      <c r="D96" s="37">
        <v>4000</v>
      </c>
    </row>
    <row r="97" spans="1:4" ht="30">
      <c r="A97" s="2">
        <v>93</v>
      </c>
      <c r="B97" s="12" t="s">
        <v>112</v>
      </c>
      <c r="C97" s="8" t="s">
        <v>55</v>
      </c>
      <c r="D97" s="20">
        <f t="shared" ref="D97" si="7">D98</f>
        <v>35528500</v>
      </c>
    </row>
    <row r="98" spans="1:4" ht="30">
      <c r="A98" s="2">
        <v>94</v>
      </c>
      <c r="B98" s="12" t="s">
        <v>56</v>
      </c>
      <c r="C98" s="8" t="s">
        <v>52</v>
      </c>
      <c r="D98" s="37">
        <v>35528500</v>
      </c>
    </row>
    <row r="99" spans="1:4" s="16" customFormat="1" ht="45">
      <c r="A99" s="2">
        <v>95</v>
      </c>
      <c r="B99" s="12" t="s">
        <v>129</v>
      </c>
      <c r="C99" s="8" t="s">
        <v>130</v>
      </c>
      <c r="D99" s="20">
        <f t="shared" ref="D99" si="8">D100</f>
        <v>502200</v>
      </c>
    </row>
    <row r="100" spans="1:4" s="16" customFormat="1" ht="45">
      <c r="A100" s="2">
        <v>96</v>
      </c>
      <c r="B100" s="12" t="s">
        <v>131</v>
      </c>
      <c r="C100" s="8" t="s">
        <v>167</v>
      </c>
      <c r="D100" s="37">
        <v>502200</v>
      </c>
    </row>
    <row r="101" spans="1:4" s="16" customFormat="1" ht="15">
      <c r="A101" s="2">
        <v>97</v>
      </c>
      <c r="B101" s="12" t="s">
        <v>113</v>
      </c>
      <c r="C101" s="8" t="s">
        <v>53</v>
      </c>
      <c r="D101" s="20">
        <f t="shared" ref="D101" si="9">D102</f>
        <v>1572528000</v>
      </c>
    </row>
    <row r="102" spans="1:4" s="11" customFormat="1" ht="15">
      <c r="A102" s="2">
        <v>98</v>
      </c>
      <c r="B102" s="12" t="s">
        <v>114</v>
      </c>
      <c r="C102" s="13" t="s">
        <v>54</v>
      </c>
      <c r="D102" s="21">
        <f>D103+D104</f>
        <v>1572528000</v>
      </c>
    </row>
    <row r="103" spans="1:4" s="11" customFormat="1" ht="75">
      <c r="A103" s="2">
        <v>99</v>
      </c>
      <c r="B103" s="15" t="s">
        <v>57</v>
      </c>
      <c r="C103" s="13" t="s">
        <v>54</v>
      </c>
      <c r="D103" s="37">
        <v>862860000</v>
      </c>
    </row>
    <row r="104" spans="1:4" s="11" customFormat="1" ht="45">
      <c r="A104" s="2">
        <v>100</v>
      </c>
      <c r="B104" s="15" t="s">
        <v>123</v>
      </c>
      <c r="C104" s="13" t="s">
        <v>54</v>
      </c>
      <c r="D104" s="37">
        <v>709668000</v>
      </c>
    </row>
    <row r="105" spans="1:4" s="16" customFormat="1" ht="15">
      <c r="A105" s="2">
        <v>101</v>
      </c>
      <c r="B105" s="12" t="s">
        <v>154</v>
      </c>
      <c r="C105" s="8" t="s">
        <v>155</v>
      </c>
      <c r="D105" s="37">
        <f>D106</f>
        <v>373300</v>
      </c>
    </row>
    <row r="106" spans="1:4" s="16" customFormat="1" ht="15">
      <c r="A106" s="2">
        <v>102</v>
      </c>
      <c r="B106" s="12" t="s">
        <v>156</v>
      </c>
      <c r="C106" s="13" t="s">
        <v>157</v>
      </c>
      <c r="D106" s="21">
        <f t="shared" ref="D106" si="10">D107</f>
        <v>373300</v>
      </c>
    </row>
    <row r="107" spans="1:4" s="16" customFormat="1" ht="15">
      <c r="A107" s="2">
        <v>103</v>
      </c>
      <c r="B107" s="12" t="s">
        <v>158</v>
      </c>
      <c r="C107" s="13" t="s">
        <v>159</v>
      </c>
      <c r="D107" s="21">
        <f>SUM(D108:D108)</f>
        <v>373300</v>
      </c>
    </row>
    <row r="108" spans="1:4" s="16" customFormat="1" ht="45">
      <c r="A108" s="2">
        <v>104</v>
      </c>
      <c r="B108" s="12" t="s">
        <v>166</v>
      </c>
      <c r="C108" s="13" t="s">
        <v>159</v>
      </c>
      <c r="D108" s="37">
        <v>373300</v>
      </c>
    </row>
    <row r="109" spans="1:4">
      <c r="C109" s="18"/>
    </row>
    <row r="110" spans="1:4">
      <c r="C110" s="18"/>
    </row>
    <row r="111" spans="1:4">
      <c r="C111" s="18"/>
    </row>
  </sheetData>
  <mergeCells count="1">
    <mergeCell ref="A2:D2"/>
  </mergeCells>
  <pageMargins left="1.2204724409448819" right="0.47244094488188981" top="0.74803149606299213" bottom="0.55118110236220474" header="0.59055118110236227" footer="0.39370078740157483"/>
  <pageSetup paperSize="9" scale="58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2022-11-13T05:52:29Z</cp:lastPrinted>
  <dcterms:created xsi:type="dcterms:W3CDTF">2018-10-18T10:31:29Z</dcterms:created>
  <dcterms:modified xsi:type="dcterms:W3CDTF">2022-12-13T03:34:10Z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